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Single Trip with basic fee" sheetId="1" r:id="rId1"/>
    <sheet name="Extensions" sheetId="2" r:id="rId2"/>
  </sheets>
  <definedNames/>
  <calcPr fullCalcOnLoad="1"/>
</workbook>
</file>

<file path=xl/sharedStrings.xml><?xml version="1.0" encoding="utf-8"?>
<sst xmlns="http://schemas.openxmlformats.org/spreadsheetml/2006/main" count="61" uniqueCount="30">
  <si>
    <t>EUR</t>
  </si>
  <si>
    <t>CHF</t>
  </si>
  <si>
    <t>GBP</t>
  </si>
  <si>
    <t>USD</t>
  </si>
  <si>
    <t>Basic</t>
  </si>
  <si>
    <t>2-16</t>
  </si>
  <si>
    <t>17-36</t>
  </si>
  <si>
    <t>37-59</t>
  </si>
  <si>
    <t>Non-med</t>
  </si>
  <si>
    <t>TC</t>
  </si>
  <si>
    <t>Start fee</t>
  </si>
  <si>
    <t>dd-mm-aaaa</t>
  </si>
  <si>
    <t>60-69</t>
  </si>
  <si>
    <t>70-74</t>
  </si>
  <si>
    <t>Age:</t>
  </si>
  <si>
    <t>Number of days:</t>
  </si>
  <si>
    <t>Premium</t>
  </si>
  <si>
    <t>Non-Medical</t>
  </si>
  <si>
    <t>Trip Cancellation</t>
  </si>
  <si>
    <t>Basic + Non-Medical</t>
  </si>
  <si>
    <t>Basic + Trip Cancellation</t>
  </si>
  <si>
    <t>Departure date:</t>
  </si>
  <si>
    <t>Return date:</t>
  </si>
  <si>
    <t>Number of days</t>
  </si>
  <si>
    <t xml:space="preserve">Extension </t>
  </si>
  <si>
    <t>All moduls</t>
  </si>
  <si>
    <t>Start date</t>
  </si>
  <si>
    <t>End date</t>
  </si>
  <si>
    <t>Basic cover</t>
  </si>
  <si>
    <t>*Eg, if the clients left on April 10, the extension should begin on May 10.</t>
  </si>
</sst>
</file>

<file path=xl/styles.xml><?xml version="1.0" encoding="utf-8"?>
<styleSheet xmlns="http://schemas.openxmlformats.org/spreadsheetml/2006/main">
  <numFmts count="4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%"/>
    <numFmt numFmtId="195" formatCode="0.0000"/>
    <numFmt numFmtId="196" formatCode="[$-406]d\.\ mmmm\ yyyy"/>
    <numFmt numFmtId="197" formatCode="d/m\ yyyy;@"/>
    <numFmt numFmtId="198" formatCode="_ * #,##0.0_ ;_ * \-#,##0.0_ ;_ * &quot;-&quot;??_ ;_ @_ "/>
    <numFmt numFmtId="199" formatCode="_ * #,##0.0_ ;_ * \-#,##0.0_ ;_ * &quot;-&quot;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49" fontId="5" fillId="32" borderId="23" xfId="0" applyNumberFormat="1" applyFont="1" applyFill="1" applyBorder="1" applyAlignment="1">
      <alignment/>
    </xf>
    <xf numFmtId="0" fontId="5" fillId="32" borderId="19" xfId="0" applyFont="1" applyFill="1" applyBorder="1" applyAlignment="1">
      <alignment/>
    </xf>
    <xf numFmtId="1" fontId="5" fillId="32" borderId="23" xfId="0" applyNumberFormat="1" applyFont="1" applyFill="1" applyBorder="1" applyAlignment="1">
      <alignment/>
    </xf>
    <xf numFmtId="1" fontId="5" fillId="32" borderId="24" xfId="0" applyNumberFormat="1" applyFont="1" applyFill="1" applyBorder="1" applyAlignment="1">
      <alignment/>
    </xf>
    <xf numFmtId="1" fontId="5" fillId="32" borderId="14" xfId="0" applyNumberFormat="1" applyFont="1" applyFill="1" applyBorder="1" applyAlignment="1">
      <alignment/>
    </xf>
    <xf numFmtId="1" fontId="0" fillId="0" borderId="25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32" borderId="0" xfId="0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14" fontId="0" fillId="32" borderId="0" xfId="0" applyNumberFormat="1" applyFill="1" applyBorder="1" applyAlignment="1">
      <alignment wrapText="1"/>
    </xf>
    <xf numFmtId="0" fontId="0" fillId="33" borderId="25" xfId="0" applyFill="1" applyBorder="1" applyAlignment="1" applyProtection="1">
      <alignment/>
      <protection locked="0"/>
    </xf>
    <xf numFmtId="14" fontId="0" fillId="33" borderId="15" xfId="0" applyNumberFormat="1" applyFill="1" applyBorder="1" applyAlignment="1" applyProtection="1">
      <alignment/>
      <protection locked="0"/>
    </xf>
    <xf numFmtId="0" fontId="5" fillId="32" borderId="0" xfId="0" applyFont="1" applyFill="1" applyAlignment="1">
      <alignment/>
    </xf>
    <xf numFmtId="0" fontId="5" fillId="32" borderId="13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8" fontId="0" fillId="0" borderId="29" xfId="42" applyNumberFormat="1" applyFont="1" applyFill="1" applyBorder="1" applyAlignment="1">
      <alignment/>
    </xf>
    <xf numFmtId="198" fontId="0" fillId="0" borderId="30" xfId="42" applyNumberFormat="1" applyFont="1" applyFill="1" applyBorder="1" applyAlignment="1">
      <alignment/>
    </xf>
    <xf numFmtId="198" fontId="0" fillId="0" borderId="31" xfId="42" applyNumberFormat="1" applyFont="1" applyFill="1" applyBorder="1" applyAlignment="1">
      <alignment/>
    </xf>
    <xf numFmtId="198" fontId="0" fillId="0" borderId="32" xfId="42" applyNumberFormat="1" applyFont="1" applyFill="1" applyBorder="1" applyAlignment="1">
      <alignment/>
    </xf>
    <xf numFmtId="198" fontId="0" fillId="0" borderId="33" xfId="42" applyNumberFormat="1" applyFont="1" applyFill="1" applyBorder="1" applyAlignment="1">
      <alignment/>
    </xf>
    <xf numFmtId="198" fontId="0" fillId="0" borderId="34" xfId="42" applyNumberFormat="1" applyFont="1" applyFill="1" applyBorder="1" applyAlignment="1">
      <alignment/>
    </xf>
    <xf numFmtId="198" fontId="0" fillId="0" borderId="35" xfId="42" applyNumberFormat="1" applyFont="1" applyFill="1" applyBorder="1" applyAlignment="1">
      <alignment/>
    </xf>
    <xf numFmtId="198" fontId="0" fillId="0" borderId="36" xfId="42" applyNumberFormat="1" applyFont="1" applyFill="1" applyBorder="1" applyAlignment="1">
      <alignment/>
    </xf>
    <xf numFmtId="198" fontId="0" fillId="0" borderId="37" xfId="42" applyNumberFormat="1" applyFont="1" applyFill="1" applyBorder="1" applyAlignment="1">
      <alignment/>
    </xf>
    <xf numFmtId="198" fontId="0" fillId="0" borderId="38" xfId="42" applyNumberFormat="1" applyFont="1" applyFill="1" applyBorder="1" applyAlignment="1">
      <alignment/>
    </xf>
    <xf numFmtId="198" fontId="0" fillId="0" borderId="39" xfId="42" applyNumberFormat="1" applyFont="1" applyFill="1" applyBorder="1" applyAlignment="1">
      <alignment/>
    </xf>
    <xf numFmtId="198" fontId="0" fillId="0" borderId="40" xfId="42" applyNumberFormat="1" applyFont="1" applyFill="1" applyBorder="1" applyAlignment="1">
      <alignment/>
    </xf>
    <xf numFmtId="198" fontId="0" fillId="0" borderId="41" xfId="42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1" fontId="5" fillId="32" borderId="42" xfId="0" applyNumberFormat="1" applyFont="1" applyFill="1" applyBorder="1" applyAlignment="1">
      <alignment/>
    </xf>
    <xf numFmtId="0" fontId="5" fillId="34" borderId="43" xfId="0" applyFont="1" applyFill="1" applyBorder="1" applyAlignment="1">
      <alignment/>
    </xf>
    <xf numFmtId="198" fontId="0" fillId="0" borderId="44" xfId="42" applyNumberFormat="1" applyFont="1" applyFill="1" applyBorder="1" applyAlignment="1">
      <alignment/>
    </xf>
    <xf numFmtId="198" fontId="0" fillId="0" borderId="45" xfId="42" applyNumberFormat="1" applyFont="1" applyFill="1" applyBorder="1" applyAlignment="1">
      <alignment/>
    </xf>
    <xf numFmtId="0" fontId="0" fillId="32" borderId="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5" customWidth="1"/>
    <col min="2" max="2" width="12.28125" style="5" customWidth="1"/>
    <col min="3" max="3" width="11.421875" style="5" customWidth="1"/>
    <col min="4" max="4" width="13.57421875" style="5" customWidth="1"/>
    <col min="5" max="5" width="12.28125" style="5" customWidth="1"/>
    <col min="6" max="6" width="10.00390625" style="5" customWidth="1"/>
    <col min="7" max="7" width="11.8515625" style="5" customWidth="1"/>
    <col min="8" max="8" width="15.00390625" style="5" customWidth="1"/>
    <col min="9" max="10" width="13.00390625" style="5" customWidth="1"/>
    <col min="11" max="11" width="17.140625" style="5" customWidth="1"/>
    <col min="12" max="12" width="19.28125" style="5" customWidth="1"/>
    <col min="13" max="13" width="21.140625" style="5" customWidth="1"/>
    <col min="14" max="14" width="17.57421875" style="5" customWidth="1"/>
    <col min="15" max="16384" width="9.140625" style="5" customWidth="1"/>
  </cols>
  <sheetData>
    <row r="1" ht="15.75" thickBot="1"/>
    <row r="2" spans="12:14" ht="15.75" thickBot="1">
      <c r="L2" s="24" t="s">
        <v>11</v>
      </c>
      <c r="N2" s="24" t="s">
        <v>11</v>
      </c>
    </row>
    <row r="3" spans="2:14" ht="15.75" thickBot="1">
      <c r="B3" s="14"/>
      <c r="C3" s="15" t="s">
        <v>3</v>
      </c>
      <c r="D3" s="15" t="s">
        <v>0</v>
      </c>
      <c r="E3" s="15" t="s">
        <v>1</v>
      </c>
      <c r="F3" s="15" t="s">
        <v>2</v>
      </c>
      <c r="H3" s="7" t="s">
        <v>14</v>
      </c>
      <c r="I3" s="29">
        <v>46</v>
      </c>
      <c r="K3" s="7" t="s">
        <v>21</v>
      </c>
      <c r="L3" s="30">
        <v>44374</v>
      </c>
      <c r="M3" s="25" t="s">
        <v>22</v>
      </c>
      <c r="N3" s="30">
        <v>44404</v>
      </c>
    </row>
    <row r="4" spans="2:10" ht="15.75" thickBot="1">
      <c r="B4" s="16" t="s">
        <v>4</v>
      </c>
      <c r="C4" s="17"/>
      <c r="D4" s="17"/>
      <c r="E4" s="17"/>
      <c r="F4" s="17"/>
      <c r="H4" s="7" t="s">
        <v>15</v>
      </c>
      <c r="I4" s="23">
        <f>N3-L3+1</f>
        <v>31</v>
      </c>
      <c r="J4" s="6"/>
    </row>
    <row r="5" spans="2:6" ht="15.75" thickBot="1">
      <c r="B5" s="18" t="s">
        <v>5</v>
      </c>
      <c r="C5" s="50">
        <v>3.3</v>
      </c>
      <c r="D5" s="50">
        <v>2.6</v>
      </c>
      <c r="E5" s="50">
        <v>3.4</v>
      </c>
      <c r="F5" s="50">
        <v>1.9</v>
      </c>
    </row>
    <row r="6" spans="2:9" ht="15.75" thickBot="1">
      <c r="B6" s="20" t="s">
        <v>6</v>
      </c>
      <c r="C6" s="50">
        <v>4.5</v>
      </c>
      <c r="D6" s="50">
        <v>3.7</v>
      </c>
      <c r="E6" s="50">
        <v>4.6</v>
      </c>
      <c r="F6" s="50">
        <v>2.6</v>
      </c>
      <c r="H6" s="1" t="s">
        <v>16</v>
      </c>
      <c r="I6" s="6"/>
    </row>
    <row r="7" spans="2:14" ht="15.75" thickBot="1">
      <c r="B7" s="20" t="s">
        <v>7</v>
      </c>
      <c r="C7" s="50">
        <v>6.8</v>
      </c>
      <c r="D7" s="50">
        <v>5.4</v>
      </c>
      <c r="E7" s="50">
        <v>7</v>
      </c>
      <c r="F7" s="50">
        <v>3.9</v>
      </c>
      <c r="H7" s="8"/>
      <c r="I7" s="9" t="s">
        <v>28</v>
      </c>
      <c r="J7" s="2" t="s">
        <v>17</v>
      </c>
      <c r="K7" s="10" t="s">
        <v>18</v>
      </c>
      <c r="L7" s="4" t="s">
        <v>19</v>
      </c>
      <c r="M7" s="2" t="s">
        <v>20</v>
      </c>
      <c r="N7" s="3" t="s">
        <v>25</v>
      </c>
    </row>
    <row r="8" spans="2:14" ht="15">
      <c r="B8" s="55" t="s">
        <v>12</v>
      </c>
      <c r="C8" s="56">
        <v>10</v>
      </c>
      <c r="D8" s="56">
        <v>8</v>
      </c>
      <c r="E8" s="56">
        <v>10.4</v>
      </c>
      <c r="F8" s="56">
        <v>5.7</v>
      </c>
      <c r="H8" s="11" t="s">
        <v>3</v>
      </c>
      <c r="I8" s="57">
        <f>IF(AND(1&lt;I$3,I$3&lt;17),(C5*I$4)+C13,IF(AND(16&lt;I$3,I$3&lt;37),(C6*I$4)+C13,IF(AND(36&lt;I$3,I$3&lt;60),(C7*I$4)+C13,IF(AND(59&lt;I$3,I$3&lt;70),(C8*I$4)+C13,IF(AND(69&lt;I$3,I$3&lt;75),(C9*I$4)+C13,0)))))</f>
        <v>252.79999999999998</v>
      </c>
      <c r="J8" s="38">
        <f>IF(AND(1&lt;I3,I3&lt;75),I$4*C$10,0)</f>
        <v>58.9</v>
      </c>
      <c r="K8" s="39">
        <f>IF(AND(1&lt;I3,I3&lt;75),I$4*C$11,0)</f>
        <v>46.5</v>
      </c>
      <c r="L8" s="40">
        <f>I8+J8</f>
        <v>311.7</v>
      </c>
      <c r="M8" s="38">
        <f>I8+K8</f>
        <v>299.29999999999995</v>
      </c>
      <c r="N8" s="41">
        <f>I8+J8+K8</f>
        <v>358.2</v>
      </c>
    </row>
    <row r="9" spans="2:14" ht="15.75" thickBot="1">
      <c r="B9" s="21" t="s">
        <v>13</v>
      </c>
      <c r="C9" s="51">
        <v>14.3</v>
      </c>
      <c r="D9" s="51">
        <v>11.4</v>
      </c>
      <c r="E9" s="51">
        <v>14.9</v>
      </c>
      <c r="F9" s="51">
        <v>8.1</v>
      </c>
      <c r="H9" s="12" t="s">
        <v>0</v>
      </c>
      <c r="I9" s="40">
        <f>IF(AND(1&lt;I$3,I$3&lt;17),(D5*I$4)+D13,IF(AND(16&lt;I$3,I$3&lt;37),(D6*I$4)+D13,IF(AND(36&lt;I$3,I$3&lt;60),(D7*I$4)+D13,IF(AND(59&lt;I$3,I$3&lt;70),(D8*I$4)+D13,IF(AND(69&lt;I$3,I$3&lt;75),(D9*I$4)+D13,0)))))</f>
        <v>201.4</v>
      </c>
      <c r="J9" s="42">
        <f>IF(AND(1&lt;I3,I3&lt;75),I$4*D$10,0)</f>
        <v>40.300000000000004</v>
      </c>
      <c r="K9" s="43">
        <f>IF(AND(1&lt;I3,I3&lt;75),I$4*D$11,0)</f>
        <v>34.1</v>
      </c>
      <c r="L9" s="44">
        <f>I9+J9</f>
        <v>241.70000000000002</v>
      </c>
      <c r="M9" s="38">
        <f>I9+K9</f>
        <v>235.5</v>
      </c>
      <c r="N9" s="41">
        <f>I9+J9+K9</f>
        <v>275.8</v>
      </c>
    </row>
    <row r="10" spans="2:14" ht="15.75" thickBot="1">
      <c r="B10" s="22" t="s">
        <v>8</v>
      </c>
      <c r="C10" s="52">
        <v>1.9</v>
      </c>
      <c r="D10" s="52">
        <v>1.3</v>
      </c>
      <c r="E10" s="52">
        <v>1.6</v>
      </c>
      <c r="F10" s="52">
        <v>1.1</v>
      </c>
      <c r="H10" s="12" t="s">
        <v>1</v>
      </c>
      <c r="I10" s="40">
        <f>IF(AND(1&lt;I$3,I$3&lt;17),(E5*I$4)+E13,IF(AND(16&lt;I$3,I$3&lt;37),(E6*I$4)+E13,IF(AND(36&lt;I$3,I$3&lt;60),(E7*I$4)+E13,IF(AND(59&lt;I$3,I$3&lt;70),(E8*I$4)+E13,IF(AND(69&lt;I$3,I$3&lt;75),(E9*I$4)+E13,0)))))</f>
        <v>272</v>
      </c>
      <c r="J10" s="42">
        <f>IF(AND(1&lt;I3,I3&lt;75),I$4*E$10,0)</f>
        <v>49.6</v>
      </c>
      <c r="K10" s="43">
        <f>IF(AND(1&lt;I3,I3&lt;75),I$4*E$11,0)</f>
        <v>40.300000000000004</v>
      </c>
      <c r="L10" s="44">
        <f>I10+J10</f>
        <v>321.6</v>
      </c>
      <c r="M10" s="38">
        <f>I10+K10</f>
        <v>312.3</v>
      </c>
      <c r="N10" s="41">
        <f>I10+J10+K10</f>
        <v>361.90000000000003</v>
      </c>
    </row>
    <row r="11" spans="2:14" ht="15.75" thickBot="1">
      <c r="B11" s="22" t="s">
        <v>9</v>
      </c>
      <c r="C11" s="52">
        <v>1.5</v>
      </c>
      <c r="D11" s="52">
        <v>1.1</v>
      </c>
      <c r="E11" s="52">
        <v>1.3</v>
      </c>
      <c r="F11" s="52">
        <v>1</v>
      </c>
      <c r="H11" s="13" t="s">
        <v>2</v>
      </c>
      <c r="I11" s="58">
        <f>IF(AND(1&lt;I$3,I$3&lt;17),(F5*I$4)+F13,IF(AND(16&lt;I$3,I$3&lt;37),(F6*I$4)+F13,IF(AND(36&lt;I$3,I$3&lt;60),(F7*I$4)+F13,IF(AND(59&lt;I$3,I$3&lt;70),(F8*I$4)+F13,IF(AND(69&lt;I$3,I$3&lt;75),(F9*I$4)+F13,0)))))</f>
        <v>143.89999999999998</v>
      </c>
      <c r="J11" s="45">
        <f>IF(AND(1&lt;I3,I3&lt;75),I$4*F$10,0)</f>
        <v>34.1</v>
      </c>
      <c r="K11" s="46">
        <f>IF(AND(1&lt;I3,I3&lt;75),I$4*F$11,0)</f>
        <v>31</v>
      </c>
      <c r="L11" s="47">
        <f>I11+J11</f>
        <v>177.99999999999997</v>
      </c>
      <c r="M11" s="48">
        <f>I11+K11</f>
        <v>174.89999999999998</v>
      </c>
      <c r="N11" s="49">
        <f>I11+J11+K11</f>
        <v>208.99999999999997</v>
      </c>
    </row>
    <row r="12" ht="15.75" thickBot="1"/>
    <row r="13" spans="2:6" ht="15.75" thickBot="1">
      <c r="B13" s="32" t="s">
        <v>10</v>
      </c>
      <c r="C13" s="53">
        <v>42</v>
      </c>
      <c r="D13" s="53">
        <v>34</v>
      </c>
      <c r="E13" s="53">
        <v>55</v>
      </c>
      <c r="F13" s="54">
        <v>23</v>
      </c>
    </row>
    <row r="16" spans="1:6" ht="15">
      <c r="A16" s="6"/>
      <c r="B16" s="6"/>
      <c r="C16" s="6"/>
      <c r="D16" s="6"/>
      <c r="E16" s="6"/>
      <c r="F16" s="6"/>
    </row>
    <row r="17" spans="1:6" ht="15">
      <c r="A17" s="6"/>
      <c r="B17" s="6"/>
      <c r="C17" s="6"/>
      <c r="D17" s="6"/>
      <c r="E17" s="6"/>
      <c r="F17" s="6"/>
    </row>
    <row r="18" spans="1:6" ht="15">
      <c r="A18" s="6"/>
      <c r="B18" s="6"/>
      <c r="C18" s="6"/>
      <c r="D18" s="6"/>
      <c r="E18" s="6"/>
      <c r="F18" s="6"/>
    </row>
    <row r="19" spans="1:6" ht="15">
      <c r="A19" s="6"/>
      <c r="B19" s="6"/>
      <c r="C19" s="6"/>
      <c r="D19" s="6"/>
      <c r="E19" s="6"/>
      <c r="F19" s="6"/>
    </row>
    <row r="20" spans="1:6" ht="15">
      <c r="A20" s="6"/>
      <c r="B20" s="6"/>
      <c r="C20" s="6"/>
      <c r="D20" s="6"/>
      <c r="E20" s="6"/>
      <c r="F20" s="6"/>
    </row>
    <row r="21" spans="1:6" ht="15">
      <c r="A21" s="6"/>
      <c r="B21" s="6"/>
      <c r="C21" s="6"/>
      <c r="D21" s="6"/>
      <c r="E21" s="6"/>
      <c r="F21" s="6"/>
    </row>
    <row r="22" spans="1:6" ht="15">
      <c r="A22" s="6"/>
      <c r="B22" s="6"/>
      <c r="C22" s="6"/>
      <c r="D22" s="6"/>
      <c r="E22" s="6"/>
      <c r="F22" s="6"/>
    </row>
    <row r="23" spans="1:10" ht="15">
      <c r="A23" s="6"/>
      <c r="B23" s="6"/>
      <c r="C23" s="59"/>
      <c r="D23" s="27"/>
      <c r="E23" s="6"/>
      <c r="F23" s="6"/>
      <c r="J23" s="31"/>
    </row>
    <row r="24" spans="1:6" ht="15">
      <c r="A24" s="6"/>
      <c r="B24" s="6"/>
      <c r="C24" s="59"/>
      <c r="D24" s="27"/>
      <c r="E24" s="6"/>
      <c r="F24" s="6"/>
    </row>
    <row r="25" spans="1:6" ht="15">
      <c r="A25" s="6"/>
      <c r="B25" s="6"/>
      <c r="C25" s="59"/>
      <c r="D25" s="28"/>
      <c r="E25" s="6"/>
      <c r="F25" s="6"/>
    </row>
    <row r="26" spans="1:6" ht="15">
      <c r="A26" s="6"/>
      <c r="B26" s="6"/>
      <c r="C26" s="59"/>
      <c r="D26" s="28"/>
      <c r="E26" s="6"/>
      <c r="F26" s="6"/>
    </row>
    <row r="27" spans="1:6" ht="15">
      <c r="A27" s="6"/>
      <c r="B27" s="6"/>
      <c r="C27" s="59"/>
      <c r="D27" s="27"/>
      <c r="E27" s="27"/>
      <c r="F27" s="6"/>
    </row>
    <row r="28" spans="1:6" ht="15">
      <c r="A28" s="6"/>
      <c r="B28" s="6"/>
      <c r="C28" s="59"/>
      <c r="D28" s="28"/>
      <c r="E28" s="26"/>
      <c r="F28" s="6"/>
    </row>
    <row r="29" spans="1:6" ht="15">
      <c r="A29" s="6"/>
      <c r="B29" s="6"/>
      <c r="C29" s="59"/>
      <c r="D29" s="26"/>
      <c r="E29" s="26"/>
      <c r="F29" s="6"/>
    </row>
    <row r="30" spans="1:6" ht="15">
      <c r="A30" s="6"/>
      <c r="B30" s="6"/>
      <c r="C30" s="6"/>
      <c r="D30" s="6"/>
      <c r="E30" s="6"/>
      <c r="F30" s="6"/>
    </row>
    <row r="31" spans="1:6" ht="15">
      <c r="A31" s="6"/>
      <c r="B31" s="6"/>
      <c r="C31" s="6"/>
      <c r="D31" s="6"/>
      <c r="E31" s="6"/>
      <c r="F31" s="6"/>
    </row>
    <row r="32" spans="1:6" ht="15">
      <c r="A32" s="6"/>
      <c r="B32" s="6"/>
      <c r="C32" s="6"/>
      <c r="D32" s="6"/>
      <c r="E32" s="6"/>
      <c r="F32" s="6"/>
    </row>
  </sheetData>
  <sheetProtection password="CD2B" sheet="1" selectLockedCells="1"/>
  <mergeCells count="1">
    <mergeCell ref="C23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9.140625" style="5" customWidth="1"/>
    <col min="2" max="2" width="12.28125" style="5" customWidth="1"/>
    <col min="3" max="3" width="11.421875" style="5" customWidth="1"/>
    <col min="4" max="4" width="13.57421875" style="5" customWidth="1"/>
    <col min="5" max="5" width="12.28125" style="5" customWidth="1"/>
    <col min="6" max="6" width="10.00390625" style="5" customWidth="1"/>
    <col min="7" max="7" width="11.8515625" style="5" customWidth="1"/>
    <col min="8" max="8" width="16.140625" style="5" customWidth="1"/>
    <col min="9" max="9" width="12.421875" style="5" customWidth="1"/>
    <col min="10" max="10" width="13.00390625" style="5" customWidth="1"/>
    <col min="11" max="11" width="16.28125" style="5" customWidth="1"/>
    <col min="12" max="12" width="19.28125" style="5" customWidth="1"/>
    <col min="13" max="13" width="21.7109375" style="5" customWidth="1"/>
    <col min="14" max="14" width="17.8515625" style="5" customWidth="1"/>
    <col min="15" max="16384" width="9.140625" style="5" customWidth="1"/>
  </cols>
  <sheetData>
    <row r="1" ht="15.75" thickBot="1"/>
    <row r="2" spans="11:14" ht="15.75" thickBot="1">
      <c r="K2" s="33" t="s">
        <v>24</v>
      </c>
      <c r="L2" s="24" t="s">
        <v>11</v>
      </c>
      <c r="N2" s="24" t="s">
        <v>11</v>
      </c>
    </row>
    <row r="3" spans="2:14" ht="15.75" thickBot="1">
      <c r="B3" s="14"/>
      <c r="C3" s="15" t="s">
        <v>3</v>
      </c>
      <c r="D3" s="15" t="s">
        <v>0</v>
      </c>
      <c r="E3" s="15" t="s">
        <v>1</v>
      </c>
      <c r="F3" s="15" t="s">
        <v>2</v>
      </c>
      <c r="H3" s="7" t="s">
        <v>14</v>
      </c>
      <c r="I3" s="29">
        <v>40</v>
      </c>
      <c r="K3" s="34" t="s">
        <v>26</v>
      </c>
      <c r="L3" s="30">
        <v>44228</v>
      </c>
      <c r="M3" s="25" t="s">
        <v>27</v>
      </c>
      <c r="N3" s="30">
        <v>44247</v>
      </c>
    </row>
    <row r="4" spans="2:10" ht="15.75" thickBot="1">
      <c r="B4" s="16" t="s">
        <v>4</v>
      </c>
      <c r="C4" s="17"/>
      <c r="D4" s="17"/>
      <c r="E4" s="17"/>
      <c r="F4" s="17"/>
      <c r="H4" s="7" t="s">
        <v>23</v>
      </c>
      <c r="I4" s="23">
        <f>(N3-L3+1)</f>
        <v>20</v>
      </c>
      <c r="J4" s="6"/>
    </row>
    <row r="5" spans="2:14" ht="15.75" thickBot="1">
      <c r="B5" s="18" t="s">
        <v>5</v>
      </c>
      <c r="C5" s="19">
        <v>3.3</v>
      </c>
      <c r="D5" s="19">
        <v>2.6</v>
      </c>
      <c r="E5" s="19">
        <v>3.4</v>
      </c>
      <c r="F5" s="19">
        <v>1.9</v>
      </c>
      <c r="K5" s="35" t="s">
        <v>29</v>
      </c>
      <c r="L5" s="36"/>
      <c r="M5" s="33"/>
      <c r="N5" s="33"/>
    </row>
    <row r="6" spans="2:9" ht="15.75" thickBot="1">
      <c r="B6" s="20" t="s">
        <v>6</v>
      </c>
      <c r="C6" s="19">
        <v>4.5</v>
      </c>
      <c r="D6" s="19">
        <v>3.7</v>
      </c>
      <c r="E6" s="19">
        <v>4.6</v>
      </c>
      <c r="F6" s="19">
        <v>2.6</v>
      </c>
      <c r="H6" s="1" t="s">
        <v>16</v>
      </c>
      <c r="I6" s="6"/>
    </row>
    <row r="7" spans="2:14" ht="15.75" thickBot="1">
      <c r="B7" s="20" t="s">
        <v>7</v>
      </c>
      <c r="C7" s="19">
        <v>6.8</v>
      </c>
      <c r="D7" s="19">
        <v>5.4</v>
      </c>
      <c r="E7" s="19">
        <v>7</v>
      </c>
      <c r="F7" s="19">
        <v>3.9</v>
      </c>
      <c r="H7" s="8"/>
      <c r="I7" s="9" t="s">
        <v>28</v>
      </c>
      <c r="J7" s="2" t="s">
        <v>17</v>
      </c>
      <c r="K7" s="10" t="s">
        <v>18</v>
      </c>
      <c r="L7" s="4" t="s">
        <v>19</v>
      </c>
      <c r="M7" s="2" t="s">
        <v>20</v>
      </c>
      <c r="N7" s="3" t="s">
        <v>25</v>
      </c>
    </row>
    <row r="8" spans="2:14" ht="15">
      <c r="B8" s="55" t="s">
        <v>12</v>
      </c>
      <c r="C8" s="56">
        <v>10</v>
      </c>
      <c r="D8" s="56">
        <v>8</v>
      </c>
      <c r="E8" s="56">
        <v>10.4</v>
      </c>
      <c r="F8" s="56">
        <v>5.7</v>
      </c>
      <c r="H8" s="11" t="s">
        <v>3</v>
      </c>
      <c r="I8" s="37">
        <f>IF(AND(1&lt;I$3,I$3&lt;17),C5*I$4,IF(AND(16&lt;I$3,I$3&lt;37),C6*I$4,IF(AND(36&lt;I$3,I$3&lt;60),C7*I$4,IF(AND(59&lt;I$3,I$3&lt;70),C8*I$4,IF(AND(69&lt;I$3,I$3&lt;75),C9*I$4,0)))))</f>
        <v>136</v>
      </c>
      <c r="J8" s="38">
        <f>IF(AND(1&lt;I3,I3&lt;75),I$4*C$10,0)</f>
        <v>38</v>
      </c>
      <c r="K8" s="39">
        <f>IF(AND(1&lt;I3,I3&lt;75),I$4*C$11,0)</f>
        <v>30</v>
      </c>
      <c r="L8" s="40">
        <f>I8+J8</f>
        <v>174</v>
      </c>
      <c r="M8" s="38">
        <f>I8+K8</f>
        <v>166</v>
      </c>
      <c r="N8" s="41">
        <f>I8+J8+K8</f>
        <v>204</v>
      </c>
    </row>
    <row r="9" spans="2:14" ht="15.75" thickBot="1">
      <c r="B9" s="55" t="s">
        <v>13</v>
      </c>
      <c r="C9" s="56">
        <v>14.3</v>
      </c>
      <c r="D9" s="56">
        <v>11.4</v>
      </c>
      <c r="E9" s="56">
        <v>14.9</v>
      </c>
      <c r="F9" s="56">
        <v>8.1</v>
      </c>
      <c r="H9" s="12" t="s">
        <v>0</v>
      </c>
      <c r="I9" s="37">
        <f>IF(AND(1&lt;I$3,I$3&lt;17),D5*I$4,IF(AND(16&lt;I$3,I$3&lt;37),D6*I$4,IF(AND(36&lt;I$3,I$3&lt;60),D7*I$4,IF(AND(59&lt;I$3,I$3&lt;70),D8*I$4,IF(AND(69&lt;I$3,I$3&lt;75),D9*I$4,0)))))</f>
        <v>108</v>
      </c>
      <c r="J9" s="42">
        <f>IF(AND(1&lt;I3,I3&lt;75),I$4*D$10,0)</f>
        <v>26</v>
      </c>
      <c r="K9" s="43">
        <f>IF(AND(1&lt;I3,I3&lt;75),I$4*D$11,0)</f>
        <v>22</v>
      </c>
      <c r="L9" s="44">
        <f>I9+J9</f>
        <v>134</v>
      </c>
      <c r="M9" s="38">
        <f>I9+K9</f>
        <v>130</v>
      </c>
      <c r="N9" s="41">
        <f>I9+J9+K9</f>
        <v>156</v>
      </c>
    </row>
    <row r="10" spans="2:14" ht="15.75" thickBot="1">
      <c r="B10" s="22" t="s">
        <v>8</v>
      </c>
      <c r="C10" s="15">
        <v>1.9</v>
      </c>
      <c r="D10" s="15">
        <v>1.3</v>
      </c>
      <c r="E10" s="15">
        <v>1.6</v>
      </c>
      <c r="F10" s="15">
        <v>1.1</v>
      </c>
      <c r="H10" s="12" t="s">
        <v>1</v>
      </c>
      <c r="I10" s="37">
        <f>IF(AND(1&lt;I$3,I$3&lt;17),E5*I$4,IF(AND(16&lt;I$3,I$3&lt;37),E6*I$4,IF(AND(36&lt;I$3,I$3&lt;60),E7*I$4,IF(AND(59&lt;I$3,I$3&lt;70),E8*I$4,IF(AND(69&lt;I$3,I$3&lt;75),E9*I$4,0)))))</f>
        <v>140</v>
      </c>
      <c r="J10" s="42">
        <f>IF(AND(1&lt;I3,I3&lt;75),I$4*E$10,0)</f>
        <v>32</v>
      </c>
      <c r="K10" s="43">
        <f>IF(AND(1&lt;I3,I3&lt;75),I$4*E$11,0)</f>
        <v>26</v>
      </c>
      <c r="L10" s="44">
        <f>I10+J10</f>
        <v>172</v>
      </c>
      <c r="M10" s="38">
        <f>I10+K10</f>
        <v>166</v>
      </c>
      <c r="N10" s="41">
        <f>I10+J10+K10</f>
        <v>198</v>
      </c>
    </row>
    <row r="11" spans="2:14" ht="15.75" thickBot="1">
      <c r="B11" s="22" t="s">
        <v>9</v>
      </c>
      <c r="C11" s="15">
        <v>1.5</v>
      </c>
      <c r="D11" s="15">
        <v>1.1</v>
      </c>
      <c r="E11" s="15">
        <v>1.3</v>
      </c>
      <c r="F11" s="15">
        <v>1</v>
      </c>
      <c r="H11" s="13" t="s">
        <v>2</v>
      </c>
      <c r="I11" s="47">
        <f>IF(AND(1&lt;I$3,I$3&lt;17),F5*I$4,IF(AND(16&lt;I$3,I$3&lt;37),F6*I$4,IF(AND(36&lt;I$3,I$3&lt;60),F7*I$4,IF(AND(59&lt;I$3,I$3&lt;70),F8*I$4,IF(AND(69&lt;I$3,I$3&lt;75),F9*I$4,0)))))</f>
        <v>78</v>
      </c>
      <c r="J11" s="45">
        <f>IF(AND(1&lt;I3,I3&lt;75),I$4*F$10,0)</f>
        <v>22</v>
      </c>
      <c r="K11" s="46">
        <f>IF(AND(1&lt;I3,I3&lt;75),I$4*F$11,0)</f>
        <v>20</v>
      </c>
      <c r="L11" s="47">
        <f>I11+J11</f>
        <v>100</v>
      </c>
      <c r="M11" s="48">
        <f>I11+K11</f>
        <v>98</v>
      </c>
      <c r="N11" s="49">
        <f>I11+J11+K11</f>
        <v>120</v>
      </c>
    </row>
    <row r="16" spans="1:6" ht="15">
      <c r="A16" s="6"/>
      <c r="B16" s="6"/>
      <c r="C16" s="6"/>
      <c r="D16" s="6"/>
      <c r="E16" s="6"/>
      <c r="F16" s="6"/>
    </row>
    <row r="17" spans="1:6" ht="15">
      <c r="A17" s="6"/>
      <c r="B17" s="6"/>
      <c r="C17" s="6"/>
      <c r="D17" s="6"/>
      <c r="E17" s="6"/>
      <c r="F17" s="6"/>
    </row>
    <row r="18" spans="1:6" ht="15">
      <c r="A18" s="6"/>
      <c r="B18" s="6"/>
      <c r="C18" s="6"/>
      <c r="D18" s="6"/>
      <c r="E18" s="6"/>
      <c r="F18" s="6"/>
    </row>
    <row r="19" spans="1:6" ht="15">
      <c r="A19" s="6"/>
      <c r="B19" s="6"/>
      <c r="C19" s="6"/>
      <c r="D19" s="6"/>
      <c r="E19" s="6"/>
      <c r="F19" s="6"/>
    </row>
    <row r="20" spans="1:6" ht="15">
      <c r="A20" s="6"/>
      <c r="B20" s="6"/>
      <c r="C20" s="6"/>
      <c r="D20" s="6"/>
      <c r="E20" s="6"/>
      <c r="F20" s="6"/>
    </row>
    <row r="21" spans="1:6" ht="15">
      <c r="A21" s="6"/>
      <c r="B21" s="6"/>
      <c r="C21" s="6"/>
      <c r="D21" s="6"/>
      <c r="E21" s="6"/>
      <c r="F21" s="6"/>
    </row>
    <row r="22" spans="1:6" ht="15">
      <c r="A22" s="6"/>
      <c r="B22" s="6"/>
      <c r="C22" s="6"/>
      <c r="D22" s="6"/>
      <c r="E22" s="6"/>
      <c r="F22" s="6"/>
    </row>
    <row r="23" spans="1:6" ht="15">
      <c r="A23" s="6"/>
      <c r="B23" s="6"/>
      <c r="C23" s="59"/>
      <c r="D23" s="27"/>
      <c r="E23" s="6"/>
      <c r="F23" s="6"/>
    </row>
    <row r="24" spans="1:6" ht="15">
      <c r="A24" s="6"/>
      <c r="B24" s="6"/>
      <c r="C24" s="59"/>
      <c r="D24" s="27"/>
      <c r="E24" s="6"/>
      <c r="F24" s="6"/>
    </row>
    <row r="25" spans="1:6" ht="15">
      <c r="A25" s="6"/>
      <c r="B25" s="6"/>
      <c r="C25" s="59"/>
      <c r="D25" s="28"/>
      <c r="E25" s="6"/>
      <c r="F25" s="6"/>
    </row>
    <row r="26" spans="1:6" ht="15">
      <c r="A26" s="6"/>
      <c r="B26" s="6"/>
      <c r="C26" s="59"/>
      <c r="D26" s="28"/>
      <c r="E26" s="6"/>
      <c r="F26" s="6"/>
    </row>
    <row r="27" spans="1:6" ht="15">
      <c r="A27" s="6"/>
      <c r="B27" s="6"/>
      <c r="C27" s="59"/>
      <c r="D27" s="27"/>
      <c r="E27" s="27"/>
      <c r="F27" s="6"/>
    </row>
    <row r="28" spans="1:6" ht="15">
      <c r="A28" s="6"/>
      <c r="B28" s="6"/>
      <c r="C28" s="59"/>
      <c r="D28" s="28"/>
      <c r="E28" s="26"/>
      <c r="F28" s="6"/>
    </row>
    <row r="29" spans="1:6" ht="15">
      <c r="A29" s="6"/>
      <c r="B29" s="6"/>
      <c r="C29" s="59"/>
      <c r="D29" s="26"/>
      <c r="E29" s="26"/>
      <c r="F29" s="6"/>
    </row>
    <row r="30" spans="1:6" ht="15">
      <c r="A30" s="6"/>
      <c r="B30" s="6"/>
      <c r="C30" s="6"/>
      <c r="D30" s="6"/>
      <c r="E30" s="6"/>
      <c r="F30" s="6"/>
    </row>
    <row r="31" spans="1:6" ht="15">
      <c r="A31" s="6"/>
      <c r="B31" s="6"/>
      <c r="C31" s="6"/>
      <c r="D31" s="6"/>
      <c r="E31" s="6"/>
      <c r="F31" s="6"/>
    </row>
    <row r="32" spans="1:6" ht="15">
      <c r="A32" s="6"/>
      <c r="B32" s="6"/>
      <c r="C32" s="6"/>
      <c r="D32" s="6"/>
      <c r="E32" s="6"/>
      <c r="F32" s="6"/>
    </row>
  </sheetData>
  <sheetProtection password="CD2B" sheet="1" selectLockedCells="1"/>
  <mergeCells count="1">
    <mergeCell ref="C23:C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Hansen</dc:creator>
  <cp:keywords/>
  <dc:description/>
  <cp:lastModifiedBy>Charlotte Raahauge Sparbo</cp:lastModifiedBy>
  <dcterms:created xsi:type="dcterms:W3CDTF">2008-06-13T08:58:08Z</dcterms:created>
  <dcterms:modified xsi:type="dcterms:W3CDTF">2020-11-30T07:35:16Z</dcterms:modified>
  <cp:category/>
  <cp:version/>
  <cp:contentType/>
  <cp:contentStatus/>
</cp:coreProperties>
</file>